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240" windowWidth="9312" windowHeight="4680" activeTab="1"/>
  </bookViews>
  <sheets>
    <sheet name="fuite gaz " sheetId="1" r:id="rId1"/>
    <sheet name="fuite liquide" sheetId="2" r:id="rId2"/>
  </sheets>
  <definedNames/>
  <calcPr fullCalcOnLoad="1"/>
</workbook>
</file>

<file path=xl/sharedStrings.xml><?xml version="1.0" encoding="utf-8"?>
<sst xmlns="http://schemas.openxmlformats.org/spreadsheetml/2006/main" count="59" uniqueCount="28">
  <si>
    <t>LT A MARTIN</t>
  </si>
  <si>
    <t>b</t>
  </si>
  <si>
    <t>°C</t>
  </si>
  <si>
    <t>DEBITS DE FUITE / FUITE EN PHASE GAZEUSE</t>
  </si>
  <si>
    <t>diamètre de la brèche :</t>
  </si>
  <si>
    <t>mm</t>
  </si>
  <si>
    <t>surface de la brèche :</t>
  </si>
  <si>
    <t>mm2</t>
  </si>
  <si>
    <t>longueur de la brèche :</t>
  </si>
  <si>
    <t>largeur de la brèche :</t>
  </si>
  <si>
    <t>masse volumique 1 :</t>
  </si>
  <si>
    <t>kg/m3</t>
  </si>
  <si>
    <t>pression abs1 :</t>
  </si>
  <si>
    <t>température 1 :</t>
  </si>
  <si>
    <t>température 2 :</t>
  </si>
  <si>
    <t>pression abs 2 :</t>
  </si>
  <si>
    <t>masse volumique 2 :</t>
  </si>
  <si>
    <t>Q =</t>
  </si>
  <si>
    <t>kg/s</t>
  </si>
  <si>
    <t>DEBITS DE FUITE / FUITE EN PHASE LIQUIDE</t>
  </si>
  <si>
    <t>pression :</t>
  </si>
  <si>
    <t>masse volumique liquide:</t>
  </si>
  <si>
    <t>Q mono =</t>
  </si>
  <si>
    <t xml:space="preserve"> ===&gt;</t>
  </si>
  <si>
    <t>Q gaz mono =</t>
  </si>
  <si>
    <t>Q diph =</t>
  </si>
  <si>
    <t>Q gaz diph =</t>
  </si>
  <si>
    <t>g =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</si>
</sst>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0"/>
    <numFmt numFmtId="181" formatCode="0.0"/>
    <numFmt numFmtId="182" formatCode="#,##0\ _F"/>
    <numFmt numFmtId="183" formatCode="h:mm:ss"/>
    <numFmt numFmtId="184" formatCode="d/m/yy\ h:mm"/>
    <numFmt numFmtId="185" formatCode="d\ h:mm"/>
    <numFmt numFmtId="186" formatCode="dd\ hh:mm:ss"/>
    <numFmt numFmtId="187" formatCode="0.0000000000000000000000000000"/>
    <numFmt numFmtId="188" formatCode="d/m\ h:mm:ss"/>
    <numFmt numFmtId="189" formatCode="#,##0.000000"/>
    <numFmt numFmtId="190" formatCode="0.00000000"/>
    <numFmt numFmtId="191" formatCode="h:mm"/>
    <numFmt numFmtId="192" formatCode="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5" fillId="33" borderId="0" xfId="0" applyNumberFormat="1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Continuous"/>
      <protection hidden="1"/>
    </xf>
    <xf numFmtId="4" fontId="4" fillId="0" borderId="10" xfId="0" applyNumberFormat="1" applyFont="1" applyFill="1" applyBorder="1" applyAlignment="1" applyProtection="1">
      <alignment horizontal="centerContinuous"/>
      <protection hidden="1"/>
    </xf>
    <xf numFmtId="4" fontId="4" fillId="0" borderId="11" xfId="0" applyNumberFormat="1" applyFont="1" applyFill="1" applyBorder="1" applyAlignment="1" applyProtection="1">
      <alignment horizontal="centerContinuous"/>
      <protection hidden="1"/>
    </xf>
    <xf numFmtId="0" fontId="4" fillId="34" borderId="0" xfId="0" applyFont="1" applyFill="1" applyAlignment="1" applyProtection="1">
      <alignment/>
      <protection locked="0"/>
    </xf>
    <xf numFmtId="0" fontId="4" fillId="35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0" fontId="7" fillId="0" borderId="12" xfId="0" applyFont="1" applyBorder="1" applyAlignment="1" applyProtection="1">
      <alignment horizontal="right" vertical="center"/>
      <protection hidden="1"/>
    </xf>
    <xf numFmtId="0" fontId="4" fillId="34" borderId="13" xfId="0" applyFont="1" applyFill="1" applyBorder="1" applyAlignment="1" applyProtection="1">
      <alignment/>
      <protection hidden="1" locked="0"/>
    </xf>
    <xf numFmtId="0" fontId="5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right"/>
      <protection hidden="1"/>
    </xf>
    <xf numFmtId="2" fontId="5" fillId="33" borderId="18" xfId="0" applyNumberFormat="1" applyFont="1" applyFill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</xdr:row>
      <xdr:rowOff>104775</xdr:rowOff>
    </xdr:from>
    <xdr:to>
      <xdr:col>4</xdr:col>
      <xdr:colOff>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733675" y="685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733675" y="1447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9525</xdr:colOff>
      <xdr:row>16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5125" y="68580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714625" y="3171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</xdr:row>
      <xdr:rowOff>114300</xdr:rowOff>
    </xdr:from>
    <xdr:to>
      <xdr:col>4</xdr:col>
      <xdr:colOff>0</xdr:colOff>
      <xdr:row>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67025" y="695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867025" y="1457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114300</xdr:rowOff>
    </xdr:from>
    <xdr:to>
      <xdr:col>4</xdr:col>
      <xdr:colOff>0</xdr:colOff>
      <xdr:row>11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009900" y="6953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11</xdr:row>
      <xdr:rowOff>142875</xdr:rowOff>
    </xdr:from>
    <xdr:to>
      <xdr:col>4</xdr:col>
      <xdr:colOff>0</xdr:colOff>
      <xdr:row>11</xdr:row>
      <xdr:rowOff>142875</xdr:rowOff>
    </xdr:to>
    <xdr:sp>
      <xdr:nvSpPr>
        <xdr:cNvPr id="4" name="Line 4"/>
        <xdr:cNvSpPr>
          <a:spLocks/>
        </xdr:cNvSpPr>
      </xdr:nvSpPr>
      <xdr:spPr>
        <a:xfrm flipH="1">
          <a:off x="2876550" y="2247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8"/>
  <sheetViews>
    <sheetView zoomScale="75" zoomScaleNormal="75" zoomScalePageLayoutView="0" workbookViewId="0" topLeftCell="A1">
      <selection activeCell="E13" sqref="E13:E14"/>
    </sheetView>
  </sheetViews>
  <sheetFormatPr defaultColWidth="11.57421875" defaultRowHeight="12.75"/>
  <cols>
    <col min="1" max="3" width="11.57421875" style="2" customWidth="1"/>
    <col min="4" max="4" width="8.7109375" style="2" customWidth="1"/>
    <col min="5" max="5" width="14.8515625" style="2" customWidth="1"/>
    <col min="6" max="16384" width="11.57421875" style="2" customWidth="1"/>
  </cols>
  <sheetData>
    <row r="1" spans="1:7" ht="15.75" thickBot="1">
      <c r="A1" s="5" t="s">
        <v>3</v>
      </c>
      <c r="B1" s="1"/>
      <c r="C1" s="1"/>
      <c r="D1" s="1"/>
      <c r="E1" s="1"/>
      <c r="F1" s="13" t="s">
        <v>0</v>
      </c>
      <c r="G1" s="14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4</v>
      </c>
      <c r="B3" s="1"/>
      <c r="C3" s="10">
        <v>200</v>
      </c>
      <c r="D3" s="1" t="s">
        <v>5</v>
      </c>
      <c r="E3" s="1"/>
      <c r="F3" s="1"/>
      <c r="G3" s="1"/>
    </row>
    <row r="4" spans="1:7" ht="15">
      <c r="A4" s="5" t="s">
        <v>6</v>
      </c>
      <c r="B4" s="1"/>
      <c r="C4" s="7">
        <f>3.14*C3*C3/4</f>
        <v>31400</v>
      </c>
      <c r="D4" s="1" t="s">
        <v>7</v>
      </c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 t="s">
        <v>8</v>
      </c>
      <c r="B6" s="1"/>
      <c r="C6" s="10">
        <v>10</v>
      </c>
      <c r="D6" s="1" t="s">
        <v>5</v>
      </c>
      <c r="E6" s="1"/>
      <c r="F6" s="1"/>
      <c r="G6" s="1"/>
    </row>
    <row r="7" spans="1:7" ht="15">
      <c r="A7" s="1" t="s">
        <v>9</v>
      </c>
      <c r="B7" s="1"/>
      <c r="C7" s="10">
        <v>10</v>
      </c>
      <c r="D7" s="1" t="s">
        <v>5</v>
      </c>
      <c r="E7" s="1"/>
      <c r="F7" s="1"/>
      <c r="G7" s="1"/>
    </row>
    <row r="8" spans="1:7" ht="15">
      <c r="A8" s="5" t="s">
        <v>6</v>
      </c>
      <c r="B8" s="1"/>
      <c r="C8" s="7">
        <f>C6*C7</f>
        <v>100</v>
      </c>
      <c r="D8" s="1" t="s">
        <v>7</v>
      </c>
      <c r="E8" s="1"/>
      <c r="F8" s="1"/>
      <c r="G8" s="1"/>
    </row>
    <row r="9" spans="1:7" ht="15">
      <c r="A9" s="5"/>
      <c r="B9" s="1"/>
      <c r="C9" s="1"/>
      <c r="D9" s="1"/>
      <c r="E9" s="1"/>
      <c r="F9" s="1"/>
      <c r="G9" s="1"/>
    </row>
    <row r="10" spans="1:7" ht="15">
      <c r="A10" s="1" t="s">
        <v>10</v>
      </c>
      <c r="B10" s="1"/>
      <c r="C10" s="15">
        <v>4</v>
      </c>
      <c r="D10" s="1" t="s">
        <v>11</v>
      </c>
      <c r="E10" s="1"/>
      <c r="F10" s="1"/>
      <c r="G10" s="1"/>
    </row>
    <row r="11" spans="1:7" ht="15">
      <c r="A11" s="1" t="s">
        <v>12</v>
      </c>
      <c r="B11" s="1"/>
      <c r="C11" s="15">
        <v>7</v>
      </c>
      <c r="D11" s="1" t="s">
        <v>1</v>
      </c>
      <c r="E11" s="1"/>
      <c r="F11" s="1"/>
      <c r="G11" s="1"/>
    </row>
    <row r="12" spans="1:7" ht="15">
      <c r="A12" s="1" t="s">
        <v>13</v>
      </c>
      <c r="B12" s="1"/>
      <c r="C12" s="15">
        <v>20</v>
      </c>
      <c r="D12" s="1" t="s">
        <v>2</v>
      </c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 t="s">
        <v>14</v>
      </c>
      <c r="B14" s="1"/>
      <c r="C14" s="15">
        <v>20</v>
      </c>
      <c r="D14" s="1" t="s">
        <v>2</v>
      </c>
      <c r="E14" s="1"/>
      <c r="F14" s="1"/>
      <c r="G14" s="1"/>
    </row>
    <row r="15" spans="1:7" ht="15">
      <c r="A15" s="1" t="s">
        <v>15</v>
      </c>
      <c r="B15" s="1"/>
      <c r="C15" s="10">
        <v>7</v>
      </c>
      <c r="D15" s="1" t="s">
        <v>1</v>
      </c>
      <c r="E15" s="1"/>
      <c r="F15" s="1"/>
      <c r="G15" s="1"/>
    </row>
    <row r="16" spans="1:7" ht="15">
      <c r="A16" s="1" t="s">
        <v>16</v>
      </c>
      <c r="B16" s="1"/>
      <c r="C16" s="16">
        <f>C10*(C12+273)*C15/(C11*(C14+273))</f>
        <v>4</v>
      </c>
      <c r="D16" s="1" t="s">
        <v>11</v>
      </c>
      <c r="E16" s="1"/>
      <c r="F16" s="1"/>
      <c r="G16" s="1"/>
    </row>
    <row r="17" spans="1:7" ht="15">
      <c r="A17" s="1" t="s">
        <v>6</v>
      </c>
      <c r="B17" s="1"/>
      <c r="C17" s="15">
        <v>23500</v>
      </c>
      <c r="D17" s="1" t="s">
        <v>7</v>
      </c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1" t="s">
        <v>17</v>
      </c>
      <c r="B19" s="9">
        <f>0.6*C17*0.000001*(POWER(((C15*C16*100000)/2),0.5))</f>
        <v>16.683344988340917</v>
      </c>
      <c r="C19" s="5" t="s">
        <v>18</v>
      </c>
      <c r="D19" s="1"/>
      <c r="E19" s="1"/>
      <c r="F19" s="1"/>
      <c r="G19" s="1"/>
    </row>
    <row r="20" spans="1:7" ht="15.75" thickBot="1">
      <c r="A20" s="11"/>
      <c r="B20" s="1"/>
      <c r="C20" s="5"/>
      <c r="D20" s="1"/>
      <c r="E20" s="1"/>
      <c r="F20" s="1"/>
      <c r="G20" s="1"/>
    </row>
    <row r="21" spans="1:7" ht="17.25">
      <c r="A21" s="19" t="s">
        <v>27</v>
      </c>
      <c r="B21" s="20">
        <v>1.4</v>
      </c>
      <c r="C21" s="21"/>
      <c r="D21" s="1"/>
      <c r="E21" s="1"/>
      <c r="F21" s="1"/>
      <c r="G21" s="17"/>
    </row>
    <row r="22" spans="1:3" ht="15">
      <c r="A22" s="22"/>
      <c r="B22" s="23"/>
      <c r="C22" s="24"/>
    </row>
    <row r="23" spans="1:3" ht="15.75" thickBot="1">
      <c r="A23" s="25" t="s">
        <v>17</v>
      </c>
      <c r="B23" s="26">
        <f>0.6*C17*0.000001*(POWER(((C15*C16*100000*B21)*(POWER((2/(B21+1)),((B21+1)/(B21-1))))),0.5))</f>
        <v>16.155425764609316</v>
      </c>
      <c r="C23" s="27" t="s">
        <v>18</v>
      </c>
    </row>
    <row r="25" spans="2:6" ht="15">
      <c r="B25" s="4"/>
      <c r="F25" s="4"/>
    </row>
    <row r="27" spans="2:6" ht="15">
      <c r="B27" s="4"/>
      <c r="F27" s="4"/>
    </row>
    <row r="28" ht="15">
      <c r="B28" s="4"/>
    </row>
  </sheetData>
  <sheetProtection password="C73A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tabSelected="1" zoomScale="75" zoomScaleNormal="75" zoomScalePageLayoutView="0" workbookViewId="0" topLeftCell="A1">
      <selection activeCell="C13" sqref="C13"/>
    </sheetView>
  </sheetViews>
  <sheetFormatPr defaultColWidth="11.57421875" defaultRowHeight="12.75"/>
  <cols>
    <col min="1" max="1" width="11.57421875" style="2" customWidth="1"/>
    <col min="2" max="2" width="13.28125" style="2" customWidth="1"/>
    <col min="3" max="3" width="11.57421875" style="2" customWidth="1"/>
    <col min="4" max="4" width="8.7109375" style="2" customWidth="1"/>
    <col min="5" max="5" width="14.8515625" style="2" customWidth="1"/>
    <col min="6" max="16384" width="11.57421875" style="2" customWidth="1"/>
  </cols>
  <sheetData>
    <row r="1" spans="1:9" ht="15.75" thickBot="1">
      <c r="A1" s="12" t="s">
        <v>19</v>
      </c>
      <c r="B1" s="12"/>
      <c r="C1" s="12"/>
      <c r="D1" s="12"/>
      <c r="E1" s="12"/>
      <c r="F1" s="12"/>
      <c r="G1" s="12"/>
      <c r="H1" s="13" t="s">
        <v>0</v>
      </c>
      <c r="I1" s="14"/>
    </row>
    <row r="2" spans="1:7" ht="15">
      <c r="A2" s="1"/>
      <c r="B2" s="1"/>
      <c r="C2" s="1"/>
      <c r="D2" s="1"/>
      <c r="E2" s="1"/>
      <c r="F2" s="1"/>
      <c r="G2" s="1"/>
    </row>
    <row r="3" spans="1:7" s="3" customFormat="1" ht="15">
      <c r="A3" s="1" t="s">
        <v>4</v>
      </c>
      <c r="B3" s="1"/>
      <c r="C3" s="10">
        <v>10.5</v>
      </c>
      <c r="D3" s="1" t="s">
        <v>5</v>
      </c>
      <c r="E3" s="1"/>
      <c r="F3" s="5"/>
      <c r="G3" s="5"/>
    </row>
    <row r="4" spans="1:7" s="3" customFormat="1" ht="15">
      <c r="A4" s="5" t="s">
        <v>6</v>
      </c>
      <c r="B4" s="1"/>
      <c r="C4" s="6">
        <f>3.14*C3*C3/4</f>
        <v>86.54625</v>
      </c>
      <c r="D4" s="1" t="s">
        <v>7</v>
      </c>
      <c r="E4" s="1"/>
      <c r="F4" s="5"/>
      <c r="G4" s="5"/>
    </row>
    <row r="5" spans="1:7" s="3" customFormat="1" ht="15">
      <c r="A5" s="1"/>
      <c r="B5" s="1"/>
      <c r="C5" s="1"/>
      <c r="D5" s="1"/>
      <c r="E5" s="1"/>
      <c r="F5" s="5"/>
      <c r="G5" s="5"/>
    </row>
    <row r="6" spans="1:7" s="3" customFormat="1" ht="15">
      <c r="A6" s="1" t="s">
        <v>8</v>
      </c>
      <c r="B6" s="1"/>
      <c r="C6" s="10">
        <v>20</v>
      </c>
      <c r="D6" s="1" t="s">
        <v>5</v>
      </c>
      <c r="E6" s="1"/>
      <c r="F6" s="5"/>
      <c r="G6" s="5"/>
    </row>
    <row r="7" spans="1:7" s="3" customFormat="1" ht="15">
      <c r="A7" s="1" t="s">
        <v>9</v>
      </c>
      <c r="B7" s="1"/>
      <c r="C7" s="10">
        <v>30</v>
      </c>
      <c r="D7" s="1" t="s">
        <v>5</v>
      </c>
      <c r="E7" s="1"/>
      <c r="F7" s="5"/>
      <c r="G7" s="5"/>
    </row>
    <row r="8" spans="1:7" s="3" customFormat="1" ht="15">
      <c r="A8" s="5" t="s">
        <v>6</v>
      </c>
      <c r="B8" s="1"/>
      <c r="C8" s="6">
        <f>C6*C7</f>
        <v>600</v>
      </c>
      <c r="D8" s="1" t="s">
        <v>7</v>
      </c>
      <c r="E8" s="1"/>
      <c r="F8" s="5"/>
      <c r="G8" s="5"/>
    </row>
    <row r="9" spans="1:7" s="3" customFormat="1" ht="15">
      <c r="A9" s="1"/>
      <c r="B9" s="1"/>
      <c r="C9" s="1"/>
      <c r="D9" s="1"/>
      <c r="E9" s="1"/>
      <c r="F9" s="5"/>
      <c r="G9" s="5"/>
    </row>
    <row r="10" spans="1:7" s="3" customFormat="1" ht="15">
      <c r="A10" s="1" t="s">
        <v>20</v>
      </c>
      <c r="B10" s="1"/>
      <c r="C10" s="10">
        <v>8.5</v>
      </c>
      <c r="D10" s="1" t="s">
        <v>1</v>
      </c>
      <c r="E10" s="1"/>
      <c r="F10" s="5"/>
      <c r="G10" s="5"/>
    </row>
    <row r="11" spans="1:7" s="3" customFormat="1" ht="15">
      <c r="A11" s="1" t="s">
        <v>21</v>
      </c>
      <c r="B11" s="1"/>
      <c r="C11" s="10">
        <v>690</v>
      </c>
      <c r="D11" s="1" t="s">
        <v>11</v>
      </c>
      <c r="E11" s="1"/>
      <c r="F11" s="5"/>
      <c r="G11" s="5"/>
    </row>
    <row r="12" spans="1:7" s="3" customFormat="1" ht="15">
      <c r="A12" s="1" t="s">
        <v>6</v>
      </c>
      <c r="B12" s="1"/>
      <c r="C12" s="10">
        <v>86</v>
      </c>
      <c r="D12" s="1" t="s">
        <v>7</v>
      </c>
      <c r="E12" s="1"/>
      <c r="F12" s="5"/>
      <c r="G12" s="5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5" t="s">
        <v>22</v>
      </c>
      <c r="B14" s="18">
        <f>0.6*C12*0.000001*(POWER(((C11*(C10-1)*100000)*2),0.5))</f>
        <v>1.6600450596294065</v>
      </c>
      <c r="C14" s="5" t="s">
        <v>18</v>
      </c>
      <c r="D14" s="1" t="s">
        <v>23</v>
      </c>
      <c r="E14" s="5" t="s">
        <v>24</v>
      </c>
      <c r="F14" s="9">
        <f>B14*0.3</f>
        <v>0.4980135178888219</v>
      </c>
      <c r="G14" s="5" t="s">
        <v>18</v>
      </c>
    </row>
    <row r="15" spans="1:7" ht="15">
      <c r="A15" s="5"/>
      <c r="B15" s="5"/>
      <c r="C15" s="5"/>
      <c r="D15" s="1"/>
      <c r="E15" s="5"/>
      <c r="F15" s="5"/>
      <c r="G15" s="5"/>
    </row>
    <row r="16" spans="1:7" ht="15">
      <c r="A16" s="5" t="s">
        <v>25</v>
      </c>
      <c r="B16" s="18">
        <f>B14/2.5</f>
        <v>0.6640180238517626</v>
      </c>
      <c r="C16" s="5" t="s">
        <v>18</v>
      </c>
      <c r="D16" s="1" t="s">
        <v>23</v>
      </c>
      <c r="E16" s="5" t="s">
        <v>26</v>
      </c>
      <c r="F16" s="9">
        <f>B16*0.3</f>
        <v>0.19920540715552876</v>
      </c>
      <c r="G16" s="5" t="s">
        <v>18</v>
      </c>
    </row>
    <row r="17" spans="1:7" ht="15">
      <c r="A17" s="1"/>
      <c r="B17" s="8"/>
      <c r="C17" s="1"/>
      <c r="D17" s="1"/>
      <c r="E17" s="1"/>
      <c r="F17" s="1"/>
      <c r="G17" s="1"/>
    </row>
  </sheetData>
  <sheetProtection password="C73A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GEGEVICIUS Vaidotas (JRC-GEEL)</cp:lastModifiedBy>
  <cp:lastPrinted>2001-01-21T19:07:24Z</cp:lastPrinted>
  <dcterms:created xsi:type="dcterms:W3CDTF">1999-10-10T15:54:03Z</dcterms:created>
  <dcterms:modified xsi:type="dcterms:W3CDTF">2017-10-13T12:51:43Z</dcterms:modified>
  <cp:category/>
  <cp:version/>
  <cp:contentType/>
  <cp:contentStatus/>
</cp:coreProperties>
</file>