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240" windowWidth="9312" windowHeight="4680" activeTab="0"/>
  </bookViews>
  <sheets>
    <sheet name="UVCE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<sst xmlns="http://schemas.openxmlformats.org/spreadsheetml/2006/main" count="70" uniqueCount="38">
  <si>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m</t>
  </si>
  <si>
    <t>UVCE</t>
  </si>
  <si>
    <t>LT A MARTIN</t>
  </si>
  <si>
    <t>Attention aux effets missiles</t>
  </si>
  <si>
    <t>Volume de  gaz liquéfié</t>
  </si>
  <si>
    <t>V =</t>
  </si>
  <si>
    <r>
      <t>m</t>
    </r>
    <r>
      <rPr>
        <vertAlign val="superscript"/>
        <sz val="12"/>
        <rFont val="Arial"/>
        <family val="2"/>
      </rPr>
      <t>3</t>
    </r>
  </si>
  <si>
    <t>densité :</t>
  </si>
  <si>
    <t>PC =</t>
  </si>
  <si>
    <t>KJ / KG</t>
  </si>
  <si>
    <t>47 000 KJ / KG par défaut</t>
  </si>
  <si>
    <t>Masse de liquide :</t>
  </si>
  <si>
    <t>Kg</t>
  </si>
  <si>
    <t>T</t>
  </si>
  <si>
    <t>Masse de TNT :</t>
  </si>
  <si>
    <t>Surpression  /  Distances de sécurité</t>
  </si>
  <si>
    <r>
      <t xml:space="preserve">Distance = </t>
    </r>
    <r>
      <rPr>
        <sz val="8"/>
        <rFont val="Symbol"/>
        <family val="1"/>
      </rPr>
      <t>l</t>
    </r>
    <r>
      <rPr>
        <sz val="8"/>
        <rFont val="Arial"/>
        <family val="0"/>
      </rPr>
      <t xml:space="preserve"> x ( masse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>1/3</t>
    </r>
  </si>
  <si>
    <t>rendement : 0.1</t>
  </si>
  <si>
    <t>P = 30 mb  :</t>
  </si>
  <si>
    <r>
      <t xml:space="preserve">l </t>
    </r>
    <r>
      <rPr>
        <sz val="12"/>
        <rFont val="Arial"/>
        <family val="2"/>
      </rPr>
      <t>= 44</t>
    </r>
  </si>
  <si>
    <t>blessures peu probables</t>
  </si>
  <si>
    <t>dégâts très légers</t>
  </si>
  <si>
    <t>P = 50 mb  :</t>
  </si>
  <si>
    <r>
      <t xml:space="preserve">l </t>
    </r>
    <r>
      <rPr>
        <sz val="12"/>
        <rFont val="Arial"/>
        <family val="2"/>
      </rPr>
      <t>= 22</t>
    </r>
  </si>
  <si>
    <t>blessures notables</t>
  </si>
  <si>
    <t>dégâts légers</t>
  </si>
  <si>
    <t>P = 140 mb  :</t>
  </si>
  <si>
    <r>
      <t xml:space="preserve">l </t>
    </r>
    <r>
      <rPr>
        <sz val="12"/>
        <rFont val="Arial"/>
        <family val="2"/>
      </rPr>
      <t>= 10</t>
    </r>
  </si>
  <si>
    <t>lésions mortelles</t>
  </si>
  <si>
    <t>dégâts graves aux structures</t>
  </si>
  <si>
    <t>Volume de  la capacité</t>
  </si>
  <si>
    <t>pression abs :</t>
  </si>
  <si>
    <t>b</t>
  </si>
  <si>
    <t>température :</t>
  </si>
  <si>
    <t>°C</t>
  </si>
  <si>
    <t>masse molaire :</t>
  </si>
  <si>
    <t>g</t>
  </si>
  <si>
    <t>Masse de gaz :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</si>
</sst>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0"/>
    <numFmt numFmtId="181" formatCode="0.0"/>
    <numFmt numFmtId="182" formatCode="#,##0\ _F"/>
    <numFmt numFmtId="183" formatCode="h:mm:ss"/>
    <numFmt numFmtId="184" formatCode="d/m/yy\ h:mm"/>
    <numFmt numFmtId="185" formatCode="d\ h:mm"/>
    <numFmt numFmtId="186" formatCode="dd\ hh:mm:ss"/>
    <numFmt numFmtId="187" formatCode="0.0000000000000000000000000000"/>
    <numFmt numFmtId="188" formatCode="d/m\ h:mm:ss"/>
    <numFmt numFmtId="189" formatCode="#,##0.000000"/>
    <numFmt numFmtId="190" formatCode="0.00000000"/>
    <numFmt numFmtId="191" formatCode="h:mm"/>
    <numFmt numFmtId="192" formatCode="0.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sz val="8"/>
      <name val="Symbol"/>
      <family val="1"/>
    </font>
    <font>
      <sz val="8"/>
      <name val="Arial"/>
      <family val="0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u val="single"/>
      <sz val="12"/>
      <name val="Arial"/>
      <family val="2"/>
    </font>
    <font>
      <sz val="12"/>
      <name val="Symbol"/>
      <family val="1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1" fontId="4" fillId="3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1" fontId="0" fillId="34" borderId="11" xfId="0" applyNumberForma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4" fillId="35" borderId="12" xfId="0" applyNumberFormat="1" applyFont="1" applyFill="1" applyBorder="1" applyAlignment="1" applyProtection="1">
      <alignment horizontal="center" vertical="center"/>
      <protection locked="0"/>
    </xf>
    <xf numFmtId="4" fontId="4" fillId="34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0" fillId="36" borderId="11" xfId="0" applyNumberForma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47"/>
  <sheetViews>
    <sheetView tabSelected="1" zoomScale="65" zoomScaleNormal="65" zoomScalePageLayoutView="0" workbookViewId="0" topLeftCell="A1">
      <selection activeCell="P32" sqref="P32"/>
    </sheetView>
  </sheetViews>
  <sheetFormatPr defaultColWidth="9.140625" defaultRowHeight="12.75"/>
  <cols>
    <col min="1" max="2" width="11.57421875" style="0" customWidth="1"/>
    <col min="3" max="3" width="14.7109375" style="0" customWidth="1"/>
    <col min="4" max="4" width="16.57421875" style="0" customWidth="1"/>
    <col min="5" max="6" width="11.57421875" style="0" customWidth="1"/>
    <col min="7" max="7" width="9.28125" style="0" customWidth="1"/>
    <col min="8" max="8" width="8.421875" style="0" customWidth="1"/>
    <col min="9" max="9" width="1.7109375" style="0" customWidth="1"/>
    <col min="10" max="10" width="10.7109375" style="0" customWidth="1"/>
    <col min="11" max="11" width="5.28125" style="0" customWidth="1"/>
    <col min="12" max="12" width="4.7109375" style="0" customWidth="1"/>
    <col min="13" max="13" width="9.8515625" style="0" customWidth="1"/>
    <col min="14" max="14" width="10.00390625" style="0" customWidth="1"/>
    <col min="15" max="16384" width="11.57421875" style="0" customWidth="1"/>
  </cols>
  <sheetData>
    <row r="1" spans="1:7" ht="13.5" thickBot="1">
      <c r="A1" s="12" t="s">
        <v>1</v>
      </c>
      <c r="B1" s="13"/>
      <c r="C1" s="31" t="s">
        <v>2</v>
      </c>
      <c r="D1" s="32"/>
      <c r="G1" s="14" t="s">
        <v>3</v>
      </c>
    </row>
    <row r="3" ht="13.5" thickBot="1"/>
    <row r="4" spans="1:10" ht="18" thickBot="1">
      <c r="A4" s="1" t="s">
        <v>4</v>
      </c>
      <c r="B4" s="2"/>
      <c r="C4" s="3"/>
      <c r="D4" s="4" t="s">
        <v>5</v>
      </c>
      <c r="E4" s="33">
        <v>5</v>
      </c>
      <c r="F4" s="5" t="s">
        <v>6</v>
      </c>
      <c r="G4" s="1" t="s">
        <v>7</v>
      </c>
      <c r="H4" s="6"/>
      <c r="I4" s="6"/>
      <c r="J4" s="34">
        <v>0.6</v>
      </c>
    </row>
    <row r="5" spans="1:9" ht="15" thickBot="1">
      <c r="A5" s="17"/>
      <c r="B5" s="17"/>
      <c r="C5" s="17"/>
      <c r="D5" s="4" t="s">
        <v>8</v>
      </c>
      <c r="E5" s="42">
        <v>47000</v>
      </c>
      <c r="F5" s="28" t="s">
        <v>9</v>
      </c>
      <c r="G5" s="17"/>
      <c r="H5" s="40"/>
      <c r="I5" s="40"/>
    </row>
    <row r="6" spans="1:9" ht="15">
      <c r="A6" s="17"/>
      <c r="B6" s="17"/>
      <c r="C6" s="17"/>
      <c r="D6" s="39"/>
      <c r="E6" s="18" t="s">
        <v>10</v>
      </c>
      <c r="F6" s="28"/>
      <c r="G6" s="17"/>
      <c r="H6" s="40"/>
      <c r="I6" s="40"/>
    </row>
    <row r="7" ht="13.5" thickBot="1"/>
    <row r="8" spans="1:15" ht="15" thickBot="1">
      <c r="A8" s="1" t="s">
        <v>11</v>
      </c>
      <c r="B8" s="2"/>
      <c r="C8" s="15">
        <f>E4*J4*1000</f>
        <v>3000</v>
      </c>
      <c r="D8" s="16" t="s">
        <v>12</v>
      </c>
      <c r="E8" s="15">
        <f>E4*J4</f>
        <v>3</v>
      </c>
      <c r="F8" s="16" t="s">
        <v>13</v>
      </c>
      <c r="H8" s="18"/>
      <c r="I8" s="18"/>
      <c r="J8" s="18"/>
      <c r="K8" s="18"/>
      <c r="L8" s="18"/>
      <c r="M8" s="18"/>
      <c r="N8" s="18"/>
      <c r="O8" s="18"/>
    </row>
    <row r="9" spans="1:15" ht="15" thickBot="1">
      <c r="A9" s="17"/>
      <c r="B9" s="17"/>
      <c r="C9" s="29"/>
      <c r="D9" s="30"/>
      <c r="E9" s="29"/>
      <c r="F9" s="28"/>
      <c r="H9" s="18"/>
      <c r="I9" s="18"/>
      <c r="J9" s="18"/>
      <c r="K9" s="18"/>
      <c r="L9" s="18"/>
      <c r="M9" s="18"/>
      <c r="N9" s="18"/>
      <c r="O9" s="18"/>
    </row>
    <row r="10" spans="1:15" ht="15" thickBot="1">
      <c r="A10" s="36" t="s">
        <v>14</v>
      </c>
      <c r="B10" s="37"/>
      <c r="C10" s="45">
        <f>C8*0.1*E5/4700</f>
        <v>3000</v>
      </c>
      <c r="D10" s="38" t="s">
        <v>12</v>
      </c>
      <c r="E10" s="15">
        <f>C10/1000</f>
        <v>3</v>
      </c>
      <c r="F10" s="38" t="s">
        <v>13</v>
      </c>
      <c r="H10" s="18"/>
      <c r="I10" s="18"/>
      <c r="J10" s="18"/>
      <c r="K10" s="18"/>
      <c r="L10" s="18"/>
      <c r="M10" s="18"/>
      <c r="N10" s="18"/>
      <c r="O10" s="18"/>
    </row>
    <row r="11" spans="1:15" ht="15">
      <c r="A11" s="17"/>
      <c r="B11" s="17"/>
      <c r="C11" s="29"/>
      <c r="D11" s="30"/>
      <c r="E11" s="29"/>
      <c r="F11" s="28"/>
      <c r="H11" s="18"/>
      <c r="I11" s="18"/>
      <c r="J11" s="18"/>
      <c r="K11" s="18"/>
      <c r="L11" s="18"/>
      <c r="M11" s="18"/>
      <c r="N11" s="18"/>
      <c r="O11" s="18"/>
    </row>
    <row r="12" spans="8:15" ht="12.75">
      <c r="H12" s="18"/>
      <c r="I12" s="18"/>
      <c r="J12" s="18"/>
      <c r="K12" s="18"/>
      <c r="L12" s="18"/>
      <c r="M12" s="18"/>
      <c r="N12" s="18"/>
      <c r="O12" s="18"/>
    </row>
    <row r="13" spans="1:15" ht="15">
      <c r="A13" s="7" t="s">
        <v>15</v>
      </c>
      <c r="B13" s="8"/>
      <c r="C13" s="8"/>
      <c r="D13" s="8"/>
      <c r="E13" s="9" t="s">
        <v>16</v>
      </c>
      <c r="F13" s="8"/>
      <c r="G13" s="8" t="s">
        <v>17</v>
      </c>
      <c r="H13" s="22"/>
      <c r="I13" s="19"/>
      <c r="J13" s="18"/>
      <c r="K13" s="18"/>
      <c r="L13" s="18"/>
      <c r="M13" s="18"/>
      <c r="N13" s="18"/>
      <c r="O13" s="18"/>
    </row>
    <row r="14" spans="1:15" ht="15" thickBot="1">
      <c r="A14" s="8"/>
      <c r="B14" s="8"/>
      <c r="C14" s="8"/>
      <c r="D14" s="8"/>
      <c r="E14" s="8"/>
      <c r="F14" s="8"/>
      <c r="G14" s="8"/>
      <c r="H14" s="22"/>
      <c r="I14" s="18"/>
      <c r="J14" s="18"/>
      <c r="K14" s="18"/>
      <c r="L14" s="18"/>
      <c r="M14" s="18"/>
      <c r="N14" s="20"/>
      <c r="O14" s="18"/>
    </row>
    <row r="15" spans="1:15" ht="15" thickBot="1">
      <c r="A15" s="10" t="s">
        <v>18</v>
      </c>
      <c r="B15" s="2"/>
      <c r="C15" s="35">
        <f>44*(POWER(C10,0.33333333333333))</f>
        <v>634.5898109352424</v>
      </c>
      <c r="D15" s="16" t="s">
        <v>0</v>
      </c>
      <c r="E15" s="11" t="s">
        <v>19</v>
      </c>
      <c r="F15" s="8" t="s">
        <v>20</v>
      </c>
      <c r="G15" s="8"/>
      <c r="H15" s="22"/>
      <c r="I15" s="21"/>
      <c r="J15" s="22"/>
      <c r="K15" s="23"/>
      <c r="L15" s="24"/>
      <c r="M15" s="25"/>
      <c r="N15" s="26"/>
      <c r="O15" s="26"/>
    </row>
    <row r="16" spans="1:15" ht="15">
      <c r="A16" s="8"/>
      <c r="B16" s="8"/>
      <c r="C16" s="8"/>
      <c r="D16" s="8"/>
      <c r="E16" s="8"/>
      <c r="F16" s="8" t="s">
        <v>21</v>
      </c>
      <c r="G16" s="8"/>
      <c r="H16" s="22"/>
      <c r="I16" s="22"/>
      <c r="J16" s="22"/>
      <c r="K16" s="27"/>
      <c r="L16" s="22"/>
      <c r="M16" s="22"/>
      <c r="N16" s="26"/>
      <c r="O16" s="26"/>
    </row>
    <row r="17" spans="1:15" ht="15" thickBot="1">
      <c r="A17" s="8"/>
      <c r="B17" s="8"/>
      <c r="C17" s="8"/>
      <c r="D17" s="8"/>
      <c r="E17" s="8"/>
      <c r="F17" s="8"/>
      <c r="G17" s="8"/>
      <c r="H17" s="22"/>
      <c r="I17" s="22"/>
      <c r="J17" s="22"/>
      <c r="K17" s="27"/>
      <c r="L17" s="22"/>
      <c r="M17" s="22"/>
      <c r="N17" s="18"/>
      <c r="O17" s="26"/>
    </row>
    <row r="18" spans="1:15" ht="15" thickBot="1">
      <c r="A18" s="10" t="s">
        <v>22</v>
      </c>
      <c r="B18" s="2"/>
      <c r="C18" s="35">
        <f>22*(POWER(C10,0.33333333333333))</f>
        <v>317.2949054676212</v>
      </c>
      <c r="D18" s="16" t="s">
        <v>0</v>
      </c>
      <c r="E18" s="11" t="s">
        <v>23</v>
      </c>
      <c r="F18" s="8" t="s">
        <v>24</v>
      </c>
      <c r="G18" s="8"/>
      <c r="H18" s="22"/>
      <c r="I18" s="21"/>
      <c r="J18" s="22"/>
      <c r="K18" s="23"/>
      <c r="L18" s="24"/>
      <c r="M18" s="25"/>
      <c r="N18" s="18"/>
      <c r="O18" s="18"/>
    </row>
    <row r="19" spans="1:15" ht="15">
      <c r="A19" s="8"/>
      <c r="B19" s="8"/>
      <c r="C19" s="8"/>
      <c r="D19" s="8"/>
      <c r="E19" s="8"/>
      <c r="F19" s="8" t="s">
        <v>25</v>
      </c>
      <c r="G19" s="8"/>
      <c r="H19" s="22"/>
      <c r="I19" s="22"/>
      <c r="J19" s="22"/>
      <c r="K19" s="27"/>
      <c r="L19" s="22"/>
      <c r="M19" s="22"/>
      <c r="N19" s="18"/>
      <c r="O19" s="18"/>
    </row>
    <row r="20" spans="1:15" ht="15" thickBot="1">
      <c r="A20" s="8"/>
      <c r="B20" s="8"/>
      <c r="C20" s="8"/>
      <c r="D20" s="8"/>
      <c r="E20" s="8"/>
      <c r="F20" s="8"/>
      <c r="G20" s="8"/>
      <c r="H20" s="22"/>
      <c r="I20" s="22"/>
      <c r="J20" s="22"/>
      <c r="K20" s="27"/>
      <c r="L20" s="22"/>
      <c r="M20" s="22"/>
      <c r="N20" s="18"/>
      <c r="O20" s="18"/>
    </row>
    <row r="21" spans="1:15" ht="15" thickBot="1">
      <c r="A21" s="10" t="s">
        <v>26</v>
      </c>
      <c r="B21" s="2"/>
      <c r="C21" s="35">
        <f>10*(POWER(C10,0.33333333333333))</f>
        <v>144.2249570307369</v>
      </c>
      <c r="D21" s="16" t="s">
        <v>0</v>
      </c>
      <c r="E21" s="11" t="s">
        <v>27</v>
      </c>
      <c r="F21" s="8" t="s">
        <v>28</v>
      </c>
      <c r="G21" s="8"/>
      <c r="H21" s="22"/>
      <c r="I21" s="21"/>
      <c r="J21" s="22"/>
      <c r="K21" s="23"/>
      <c r="L21" s="24"/>
      <c r="M21" s="25"/>
      <c r="N21" s="18"/>
      <c r="O21" s="18"/>
    </row>
    <row r="22" spans="1:15" ht="15">
      <c r="A22" s="8"/>
      <c r="B22" s="8"/>
      <c r="C22" s="8"/>
      <c r="D22" s="8"/>
      <c r="E22" s="8"/>
      <c r="F22" s="8" t="s">
        <v>29</v>
      </c>
      <c r="G22" s="8"/>
      <c r="H22" s="22"/>
      <c r="I22" s="18"/>
      <c r="J22" s="18"/>
      <c r="K22" s="18"/>
      <c r="L22" s="18"/>
      <c r="M22" s="18"/>
      <c r="N22" s="18"/>
      <c r="O22" s="18"/>
    </row>
    <row r="24" spans="3:5" ht="13.5" thickBot="1">
      <c r="C24" s="41"/>
      <c r="D24" s="41"/>
      <c r="E24" s="41"/>
    </row>
    <row r="26" ht="13.5" thickBot="1"/>
    <row r="27" spans="1:11" ht="18" thickBot="1">
      <c r="A27" s="1" t="s">
        <v>30</v>
      </c>
      <c r="B27" s="2"/>
      <c r="C27" s="3"/>
      <c r="D27" s="4" t="s">
        <v>5</v>
      </c>
      <c r="E27" s="33">
        <v>3558</v>
      </c>
      <c r="F27" s="5" t="s">
        <v>6</v>
      </c>
      <c r="G27" s="1" t="s">
        <v>31</v>
      </c>
      <c r="H27" s="6"/>
      <c r="I27" s="6"/>
      <c r="J27" s="34">
        <v>200</v>
      </c>
      <c r="K27" t="s">
        <v>32</v>
      </c>
    </row>
    <row r="28" spans="1:11" ht="15" thickBot="1">
      <c r="A28" s="17"/>
      <c r="B28" s="17"/>
      <c r="C28" s="17"/>
      <c r="D28" s="4" t="s">
        <v>8</v>
      </c>
      <c r="E28" s="42">
        <v>47000</v>
      </c>
      <c r="F28" s="28" t="s">
        <v>9</v>
      </c>
      <c r="G28" s="1" t="s">
        <v>33</v>
      </c>
      <c r="H28" s="6"/>
      <c r="I28" s="6"/>
      <c r="J28" s="34">
        <v>20</v>
      </c>
      <c r="K28" t="s">
        <v>34</v>
      </c>
    </row>
    <row r="29" spans="1:11" ht="15" thickBot="1">
      <c r="A29" s="17"/>
      <c r="B29" s="17"/>
      <c r="C29" s="17"/>
      <c r="D29" s="39"/>
      <c r="E29" s="18" t="s">
        <v>10</v>
      </c>
      <c r="F29" s="28"/>
      <c r="G29" s="1" t="s">
        <v>35</v>
      </c>
      <c r="H29" s="6"/>
      <c r="I29" s="6"/>
      <c r="J29" s="34">
        <v>2</v>
      </c>
      <c r="K29" t="s">
        <v>36</v>
      </c>
    </row>
    <row r="30" spans="1:9" ht="15">
      <c r="A30" s="17"/>
      <c r="B30" s="17"/>
      <c r="C30" s="17"/>
      <c r="D30" s="39"/>
      <c r="F30" s="28"/>
      <c r="G30" s="17"/>
      <c r="H30" s="40"/>
      <c r="I30" s="40"/>
    </row>
    <row r="31" spans="1:9" ht="15">
      <c r="A31" s="17"/>
      <c r="B31" s="17"/>
      <c r="C31" s="17"/>
      <c r="D31" s="39"/>
      <c r="F31" s="28"/>
      <c r="G31" s="17"/>
      <c r="H31" s="40"/>
      <c r="I31" s="40"/>
    </row>
    <row r="32" ht="13.5" thickBot="1"/>
    <row r="33" spans="1:15" ht="15" thickBot="1">
      <c r="A33" s="1" t="s">
        <v>37</v>
      </c>
      <c r="B33" s="2"/>
      <c r="C33" s="43">
        <f>1000*E27*J29*J27/(0.08314*(J28+273)*1000)</f>
        <v>58423.59735336834</v>
      </c>
      <c r="D33" s="16" t="s">
        <v>12</v>
      </c>
      <c r="E33" s="15">
        <f>C33/1000</f>
        <v>58.42359735336834</v>
      </c>
      <c r="F33" s="16" t="s">
        <v>13</v>
      </c>
      <c r="H33" s="18"/>
      <c r="I33" s="18"/>
      <c r="J33" s="18"/>
      <c r="K33" s="18"/>
      <c r="L33" s="18"/>
      <c r="M33" s="18"/>
      <c r="N33" s="18"/>
      <c r="O33" s="18"/>
    </row>
    <row r="34" spans="1:15" ht="15" thickBot="1">
      <c r="A34" s="17"/>
      <c r="B34" s="17"/>
      <c r="C34" s="44"/>
      <c r="D34" s="30"/>
      <c r="E34" s="29"/>
      <c r="F34" s="28"/>
      <c r="H34" s="18"/>
      <c r="I34" s="18"/>
      <c r="J34" s="18"/>
      <c r="K34" s="18"/>
      <c r="L34" s="18"/>
      <c r="M34" s="18"/>
      <c r="N34" s="18"/>
      <c r="O34" s="18"/>
    </row>
    <row r="35" spans="1:15" ht="15" thickBot="1">
      <c r="A35" s="36" t="s">
        <v>14</v>
      </c>
      <c r="B35" s="37"/>
      <c r="C35" s="45">
        <f>C33*0.1*E28/4700</f>
        <v>58423.59735336835</v>
      </c>
      <c r="D35" s="38" t="s">
        <v>12</v>
      </c>
      <c r="E35" s="15">
        <f>C35/1000</f>
        <v>58.42359735336835</v>
      </c>
      <c r="F35" s="38" t="s">
        <v>13</v>
      </c>
      <c r="H35" s="18"/>
      <c r="I35" s="18"/>
      <c r="J35" s="18"/>
      <c r="K35" s="18"/>
      <c r="L35" s="18"/>
      <c r="M35" s="18"/>
      <c r="N35" s="18"/>
      <c r="O35" s="18"/>
    </row>
    <row r="36" spans="1:15" ht="15">
      <c r="A36" s="17"/>
      <c r="B36" s="17"/>
      <c r="C36" s="29"/>
      <c r="D36" s="30"/>
      <c r="E36" s="29"/>
      <c r="F36" s="28"/>
      <c r="H36" s="18"/>
      <c r="I36" s="18"/>
      <c r="J36" s="18"/>
      <c r="K36" s="18"/>
      <c r="L36" s="18"/>
      <c r="M36" s="18"/>
      <c r="N36" s="18"/>
      <c r="O36" s="18"/>
    </row>
    <row r="37" spans="8:15" ht="12.75">
      <c r="H37" s="18"/>
      <c r="I37" s="18"/>
      <c r="J37" s="18"/>
      <c r="K37" s="18"/>
      <c r="L37" s="18"/>
      <c r="M37" s="18"/>
      <c r="N37" s="18"/>
      <c r="O37" s="18"/>
    </row>
    <row r="38" spans="1:15" ht="15">
      <c r="A38" s="7" t="s">
        <v>15</v>
      </c>
      <c r="B38" s="8"/>
      <c r="C38" s="8"/>
      <c r="D38" s="8"/>
      <c r="E38" s="9" t="s">
        <v>16</v>
      </c>
      <c r="F38" s="8"/>
      <c r="G38" s="8" t="s">
        <v>17</v>
      </c>
      <c r="H38" s="22"/>
      <c r="I38" s="19"/>
      <c r="J38" s="18"/>
      <c r="K38" s="18"/>
      <c r="L38" s="18"/>
      <c r="M38" s="18"/>
      <c r="N38" s="18"/>
      <c r="O38" s="18"/>
    </row>
    <row r="39" spans="1:15" ht="15" thickBot="1">
      <c r="A39" s="8"/>
      <c r="B39" s="8"/>
      <c r="C39" s="8"/>
      <c r="D39" s="8"/>
      <c r="E39" s="8"/>
      <c r="F39" s="8"/>
      <c r="G39" s="8"/>
      <c r="H39" s="22"/>
      <c r="I39" s="18"/>
      <c r="J39" s="18"/>
      <c r="K39" s="18"/>
      <c r="L39" s="18"/>
      <c r="M39" s="18"/>
      <c r="N39" s="20"/>
      <c r="O39" s="18"/>
    </row>
    <row r="40" spans="1:15" ht="15" thickBot="1">
      <c r="A40" s="10" t="s">
        <v>18</v>
      </c>
      <c r="B40" s="2"/>
      <c r="C40" s="35">
        <f>44*(POWER(C35,0.33333333333333))</f>
        <v>1707.3220188471748</v>
      </c>
      <c r="D40" s="16" t="s">
        <v>0</v>
      </c>
      <c r="E40" s="11" t="s">
        <v>19</v>
      </c>
      <c r="F40" s="8" t="s">
        <v>20</v>
      </c>
      <c r="G40" s="8"/>
      <c r="H40" s="22"/>
      <c r="I40" s="21"/>
      <c r="J40" s="22"/>
      <c r="K40" s="23"/>
      <c r="L40" s="24"/>
      <c r="M40" s="25"/>
      <c r="N40" s="26"/>
      <c r="O40" s="26"/>
    </row>
    <row r="41" spans="1:15" ht="15">
      <c r="A41" s="8"/>
      <c r="B41" s="8"/>
      <c r="C41" s="8"/>
      <c r="D41" s="8"/>
      <c r="E41" s="8"/>
      <c r="F41" s="8" t="s">
        <v>21</v>
      </c>
      <c r="G41" s="8"/>
      <c r="H41" s="22"/>
      <c r="I41" s="22"/>
      <c r="J41" s="22"/>
      <c r="K41" s="27"/>
      <c r="L41" s="22"/>
      <c r="M41" s="22"/>
      <c r="N41" s="26"/>
      <c r="O41" s="26"/>
    </row>
    <row r="42" spans="1:15" ht="15" thickBot="1">
      <c r="A42" s="8"/>
      <c r="B42" s="8"/>
      <c r="C42" s="8"/>
      <c r="D42" s="8"/>
      <c r="E42" s="8"/>
      <c r="F42" s="8"/>
      <c r="G42" s="8"/>
      <c r="H42" s="22"/>
      <c r="I42" s="22"/>
      <c r="J42" s="22"/>
      <c r="K42" s="27"/>
      <c r="L42" s="22"/>
      <c r="M42" s="22"/>
      <c r="N42" s="18"/>
      <c r="O42" s="26"/>
    </row>
    <row r="43" spans="1:15" ht="15" thickBot="1">
      <c r="A43" s="10" t="s">
        <v>22</v>
      </c>
      <c r="B43" s="2"/>
      <c r="C43" s="35">
        <f>22*(POWER(C35,0.33333333333333))</f>
        <v>853.6610094235874</v>
      </c>
      <c r="D43" s="16" t="s">
        <v>0</v>
      </c>
      <c r="E43" s="11" t="s">
        <v>23</v>
      </c>
      <c r="F43" s="8" t="s">
        <v>24</v>
      </c>
      <c r="G43" s="8"/>
      <c r="H43" s="22"/>
      <c r="I43" s="21"/>
      <c r="J43" s="22"/>
      <c r="K43" s="23"/>
      <c r="L43" s="24"/>
      <c r="M43" s="25"/>
      <c r="N43" s="18"/>
      <c r="O43" s="18"/>
    </row>
    <row r="44" spans="1:15" ht="15">
      <c r="A44" s="8"/>
      <c r="B44" s="8"/>
      <c r="C44" s="8"/>
      <c r="D44" s="8"/>
      <c r="E44" s="8"/>
      <c r="F44" s="8" t="s">
        <v>25</v>
      </c>
      <c r="G44" s="8"/>
      <c r="H44" s="22"/>
      <c r="I44" s="22"/>
      <c r="J44" s="22"/>
      <c r="K44" s="27"/>
      <c r="L44" s="22"/>
      <c r="M44" s="22"/>
      <c r="N44" s="18"/>
      <c r="O44" s="18"/>
    </row>
    <row r="45" spans="1:15" ht="15" thickBot="1">
      <c r="A45" s="8"/>
      <c r="B45" s="8"/>
      <c r="C45" s="8"/>
      <c r="D45" s="8"/>
      <c r="E45" s="8"/>
      <c r="F45" s="8"/>
      <c r="G45" s="8"/>
      <c r="H45" s="22"/>
      <c r="I45" s="22"/>
      <c r="J45" s="22"/>
      <c r="K45" s="27"/>
      <c r="L45" s="22"/>
      <c r="M45" s="22"/>
      <c r="N45" s="18"/>
      <c r="O45" s="18"/>
    </row>
    <row r="46" spans="1:15" ht="15" thickBot="1">
      <c r="A46" s="10" t="s">
        <v>26</v>
      </c>
      <c r="B46" s="2"/>
      <c r="C46" s="35">
        <f>10*(POWER(C35,0.33333333333333))</f>
        <v>388.0277315561761</v>
      </c>
      <c r="D46" s="16" t="s">
        <v>0</v>
      </c>
      <c r="E46" s="11" t="s">
        <v>27</v>
      </c>
      <c r="F46" s="8" t="s">
        <v>28</v>
      </c>
      <c r="G46" s="8"/>
      <c r="H46" s="22"/>
      <c r="I46" s="21"/>
      <c r="J46" s="22"/>
      <c r="K46" s="23"/>
      <c r="L46" s="24"/>
      <c r="M46" s="25"/>
      <c r="N46" s="18"/>
      <c r="O46" s="18"/>
    </row>
    <row r="47" spans="1:15" ht="15">
      <c r="A47" s="8"/>
      <c r="B47" s="8"/>
      <c r="C47" s="8"/>
      <c r="D47" s="8"/>
      <c r="E47" s="8"/>
      <c r="F47" s="8" t="s">
        <v>29</v>
      </c>
      <c r="G47" s="8"/>
      <c r="H47" s="22"/>
      <c r="I47" s="18"/>
      <c r="J47" s="18"/>
      <c r="K47" s="18"/>
      <c r="L47" s="18"/>
      <c r="M47" s="18"/>
      <c r="N47" s="18"/>
      <c r="O47" s="18"/>
    </row>
  </sheetData>
  <sheetProtection password="C73A" sheet="1" objects="1" scenarios="1"/>
  <printOptions/>
  <pageMargins left="0.31" right="0.7" top="0.35433070866141736" bottom="0.2" header="0.1968503937007874" footer="0.2362204724409449"/>
  <pageSetup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GEGEVICIUS Vaidotas (JRC-GEEL)</cp:lastModifiedBy>
  <cp:lastPrinted>2001-01-21T19:07:24Z</cp:lastPrinted>
  <dcterms:created xsi:type="dcterms:W3CDTF">1999-10-10T15:54:03Z</dcterms:created>
  <dcterms:modified xsi:type="dcterms:W3CDTF">2017-10-12T14:43:15Z</dcterms:modified>
  <cp:category/>
  <cp:version/>
  <cp:contentType/>
  <cp:contentStatus/>
</cp:coreProperties>
</file>